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gineering\CIP\Active Projects\22-01 East E Street Parking Lot\09 Bid Documents\"/>
    </mc:Choice>
  </mc:AlternateContent>
  <xr:revisionPtr revIDLastSave="0" documentId="13_ncr:1_{247783D8-C1C1-4CA8-9C1A-A4F666A30723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Bid Result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5" l="1"/>
  <c r="T13" i="5"/>
  <c r="T14" i="5"/>
  <c r="T15" i="5"/>
  <c r="T16" i="5"/>
  <c r="T17" i="5"/>
  <c r="T18" i="5"/>
  <c r="T19" i="5"/>
  <c r="T20" i="5"/>
  <c r="T21" i="5"/>
  <c r="T22" i="5"/>
  <c r="T11" i="5"/>
  <c r="L22" i="5"/>
  <c r="L21" i="5"/>
  <c r="L20" i="5"/>
  <c r="L19" i="5"/>
  <c r="L18" i="5"/>
  <c r="L17" i="5"/>
  <c r="L16" i="5"/>
  <c r="L15" i="5"/>
  <c r="L14" i="5"/>
  <c r="L13" i="5"/>
  <c r="L12" i="5"/>
  <c r="L11" i="5"/>
  <c r="L23" i="5" l="1"/>
  <c r="R11" i="5" l="1"/>
  <c r="R12" i="5"/>
  <c r="R13" i="5"/>
  <c r="R14" i="5"/>
  <c r="R15" i="5"/>
  <c r="R16" i="5"/>
  <c r="R17" i="5"/>
  <c r="R18" i="5"/>
  <c r="R19" i="5"/>
  <c r="R20" i="5"/>
  <c r="R21" i="5"/>
  <c r="R22" i="5"/>
  <c r="N11" i="5"/>
  <c r="N12" i="5"/>
  <c r="N13" i="5"/>
  <c r="N14" i="5"/>
  <c r="N15" i="5"/>
  <c r="N16" i="5"/>
  <c r="N17" i="5"/>
  <c r="N18" i="5"/>
  <c r="N19" i="5"/>
  <c r="N20" i="5"/>
  <c r="N21" i="5"/>
  <c r="N22" i="5"/>
  <c r="R23" i="5" l="1"/>
  <c r="N23" i="5"/>
  <c r="J23" i="5"/>
  <c r="U12" i="5" l="1"/>
  <c r="U13" i="5"/>
  <c r="U14" i="5"/>
  <c r="U15" i="5"/>
  <c r="U16" i="5"/>
  <c r="U17" i="5"/>
  <c r="U18" i="5"/>
  <c r="U19" i="5"/>
  <c r="U20" i="5"/>
  <c r="U21" i="5"/>
  <c r="U22" i="5"/>
  <c r="U11" i="5"/>
  <c r="P11" i="5"/>
  <c r="I12" i="5"/>
  <c r="P22" i="5"/>
  <c r="P21" i="5"/>
  <c r="P20" i="5"/>
  <c r="P19" i="5"/>
  <c r="P18" i="5"/>
  <c r="P17" i="5"/>
  <c r="P16" i="5"/>
  <c r="P15" i="5"/>
  <c r="P14" i="5"/>
  <c r="P13" i="5"/>
  <c r="P12" i="5"/>
  <c r="I22" i="5"/>
  <c r="I21" i="5"/>
  <c r="I20" i="5"/>
  <c r="I19" i="5"/>
  <c r="I18" i="5"/>
  <c r="I17" i="5"/>
  <c r="I16" i="5"/>
  <c r="I15" i="5"/>
  <c r="I14" i="5"/>
  <c r="I13" i="5"/>
  <c r="P23" i="5" l="1"/>
  <c r="U23" i="5"/>
  <c r="F20" i="5"/>
  <c r="F22" i="5" l="1"/>
  <c r="F21" i="5"/>
  <c r="F19" i="5"/>
  <c r="F18" i="5"/>
  <c r="F17" i="5"/>
  <c r="F16" i="5"/>
  <c r="F15" i="5"/>
  <c r="F14" i="5"/>
  <c r="F13" i="5"/>
  <c r="F12" i="5"/>
  <c r="I11" i="5" l="1"/>
  <c r="I23" i="5" s="1"/>
  <c r="F11" i="5"/>
  <c r="F23" i="5" s="1"/>
</calcChain>
</file>

<file path=xl/sharedStrings.xml><?xml version="1.0" encoding="utf-8"?>
<sst xmlns="http://schemas.openxmlformats.org/spreadsheetml/2006/main" count="56" uniqueCount="37">
  <si>
    <t>LS</t>
  </si>
  <si>
    <t>BASE BID ITEMS</t>
  </si>
  <si>
    <t>EA</t>
  </si>
  <si>
    <t>LF</t>
  </si>
  <si>
    <t>Mobilization</t>
  </si>
  <si>
    <t>Item No.</t>
  </si>
  <si>
    <t xml:space="preserve">Engineer's 
Estimate </t>
  </si>
  <si>
    <t>Bidding Average</t>
  </si>
  <si>
    <t>Construction Area Signs and Traffic Control System</t>
  </si>
  <si>
    <t>East E Street Parking Lot Improvements Project</t>
  </si>
  <si>
    <t>Bid Opening:  May 20, 2022</t>
  </si>
  <si>
    <t>Water Pollution Control Program</t>
  </si>
  <si>
    <t>Guard Rail Modification</t>
  </si>
  <si>
    <t>TON</t>
  </si>
  <si>
    <t>Wheel Stop</t>
  </si>
  <si>
    <t>TOTAL BID:</t>
  </si>
  <si>
    <t>Grading and Earthwork</t>
  </si>
  <si>
    <t>Class 2 Aggregate Base</t>
  </si>
  <si>
    <t>Hot Mix Asphalt (Type A)</t>
  </si>
  <si>
    <t xml:space="preserve">HMA Dike </t>
  </si>
  <si>
    <t>Bollard and Chain Gate</t>
  </si>
  <si>
    <t>Thermoplastic Pavement Striping, and Markings</t>
  </si>
  <si>
    <t>Vintage Paving Co. Inc.</t>
  </si>
  <si>
    <t>Always Paving Inc.</t>
  </si>
  <si>
    <t>Ghilotti Bros., Inc.</t>
  </si>
  <si>
    <t>Bid Abstract</t>
  </si>
  <si>
    <t>Roadside Signs</t>
  </si>
  <si>
    <t>Unit</t>
  </si>
  <si>
    <t>Quantity</t>
  </si>
  <si>
    <t>Item Description</t>
  </si>
  <si>
    <t>Total Price</t>
  </si>
  <si>
    <t>Unit
Price</t>
  </si>
  <si>
    <t>Unit
Bid</t>
  </si>
  <si>
    <t>Redgwick Construction Co.</t>
  </si>
  <si>
    <t>Project No. 22-01</t>
  </si>
  <si>
    <t>City of Benicia Public Works Department</t>
  </si>
  <si>
    <t>G.D. Nielson Construction,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</si>
</sst>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Garamond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5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4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left" vertical="center" wrapText="1" indent="1"/>
    </xf>
    <xf numFmtId="44" fontId="5" fillId="0" borderId="0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Alignment="1">
      <alignment horizontal="right" vertical="center"/>
    </xf>
    <xf numFmtId="44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44" fontId="6" fillId="0" borderId="0" xfId="0" applyNumberFormat="1" applyFont="1" applyAlignment="1">
      <alignment horizontal="right"/>
    </xf>
    <xf numFmtId="44" fontId="6" fillId="0" borderId="0" xfId="0" applyNumberFormat="1" applyFont="1" applyFill="1" applyAlignment="1">
      <alignment horizontal="right"/>
    </xf>
    <xf numFmtId="44" fontId="5" fillId="0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right" vertical="center" wrapText="1"/>
    </xf>
    <xf numFmtId="44" fontId="5" fillId="2" borderId="7" xfId="0" applyNumberFormat="1" applyFont="1" applyFill="1" applyBorder="1" applyAlignment="1">
      <alignment horizontal="right" vertical="center" wrapText="1"/>
    </xf>
    <xf numFmtId="5" fontId="5" fillId="0" borderId="2" xfId="0" applyNumberFormat="1" applyFont="1" applyBorder="1" applyAlignment="1">
      <alignment horizontal="center" vertical="center" wrapText="1"/>
    </xf>
    <xf numFmtId="5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4" fontId="6" fillId="0" borderId="0" xfId="0" applyNumberFormat="1" applyFont="1" applyAlignment="1">
      <alignment horizontal="right" vertical="center"/>
    </xf>
    <xf numFmtId="44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" fontId="6" fillId="0" borderId="0" xfId="0" quotePrefix="1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44" fontId="9" fillId="0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0" quotePrefix="1" applyNumberFormat="1" applyFont="1" applyFill="1" applyBorder="1" applyAlignment="1">
      <alignment horizontal="right" vertical="center" wrapText="1"/>
    </xf>
    <xf numFmtId="44" fontId="5" fillId="4" borderId="0" xfId="0" quotePrefix="1" applyNumberFormat="1" applyFont="1" applyFill="1" applyBorder="1" applyAlignment="1">
      <alignment horizontal="right" vertical="center" wrapText="1"/>
    </xf>
    <xf numFmtId="44" fontId="5" fillId="4" borderId="1" xfId="0" quotePrefix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44" fontId="5" fillId="4" borderId="1" xfId="0" quotePrefix="1" applyNumberFormat="1" applyFont="1" applyFill="1" applyBorder="1" applyAlignment="1">
      <alignment horizontal="right" wrapText="1"/>
    </xf>
    <xf numFmtId="44" fontId="5" fillId="4" borderId="0" xfId="0" quotePrefix="1" applyNumberFormat="1" applyFont="1" applyFill="1" applyBorder="1" applyAlignment="1">
      <alignment horizontal="right" wrapText="1"/>
    </xf>
    <xf numFmtId="44" fontId="5" fillId="4" borderId="1" xfId="0" quotePrefix="1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44" fontId="5" fillId="4" borderId="1" xfId="0" applyNumberFormat="1" applyFont="1" applyFill="1" applyBorder="1" applyAlignment="1">
      <alignment horizontal="center" vertical="center" wrapText="1"/>
    </xf>
    <xf numFmtId="7" fontId="11" fillId="0" borderId="0" xfId="0" applyNumberFormat="1" applyFont="1" applyFill="1" applyAlignment="1">
      <alignment horizontal="center" vertical="center"/>
    </xf>
    <xf numFmtId="44" fontId="12" fillId="0" borderId="0" xfId="0" applyNumberFormat="1" applyFont="1" applyFill="1" applyBorder="1" applyAlignment="1">
      <alignment horizontal="right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44" fontId="1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4" fontId="11" fillId="0" borderId="0" xfId="0" applyNumberFormat="1" applyFont="1" applyAlignment="1">
      <alignment horizontal="right" vertical="center"/>
    </xf>
    <xf numFmtId="5" fontId="5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 wrapText="1"/>
    </xf>
    <xf numFmtId="5" fontId="5" fillId="0" borderId="3" xfId="0" applyNumberFormat="1" applyFont="1" applyBorder="1" applyAlignment="1">
      <alignment horizontal="center" vertical="center" wrapText="1"/>
    </xf>
    <xf numFmtId="44" fontId="12" fillId="4" borderId="0" xfId="0" applyNumberFormat="1" applyFont="1" applyFill="1" applyBorder="1" applyAlignment="1">
      <alignment horizontal="center" vertical="center" wrapText="1"/>
    </xf>
    <xf numFmtId="44" fontId="5" fillId="4" borderId="0" xfId="0" applyNumberFormat="1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C6EF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"/>
  <sheetViews>
    <sheetView tabSelected="1" zoomScale="85" zoomScaleNormal="85" workbookViewId="0">
      <pane ySplit="9" topLeftCell="A10" activePane="bottomLeft" state="frozen"/>
      <selection activeCell="C1" sqref="C1"/>
      <selection pane="bottomLeft" activeCell="M4" sqref="M4"/>
    </sheetView>
  </sheetViews>
  <sheetFormatPr defaultRowHeight="12.75" x14ac:dyDescent="0.2"/>
  <cols>
    <col min="1" max="1" width="5.5703125" customWidth="1"/>
    <col min="2" max="2" width="48.140625" customWidth="1"/>
    <col min="3" max="3" width="6.28515625" bestFit="1" customWidth="1"/>
    <col min="4" max="4" width="9.85546875" customWidth="1"/>
    <col min="5" max="5" width="14.28515625" style="6" customWidth="1"/>
    <col min="6" max="6" width="20.42578125" style="6" bestFit="1" customWidth="1"/>
    <col min="7" max="7" width="1.28515625" style="11" customWidth="1"/>
    <col min="8" max="8" width="14.28515625" style="4" customWidth="1"/>
    <col min="9" max="9" width="19.85546875" style="4" bestFit="1" customWidth="1"/>
    <col min="10" max="10" width="1.28515625" style="11" customWidth="1"/>
    <col min="11" max="11" width="14.28515625" style="4" customWidth="1"/>
    <col min="12" max="12" width="19.85546875" style="4" bestFit="1" customWidth="1"/>
    <col min="13" max="13" width="19.85546875" style="4" customWidth="1"/>
    <col min="14" max="14" width="19.85546875" style="35" bestFit="1" customWidth="1"/>
    <col min="15" max="16" width="19.85546875" style="35" customWidth="1"/>
    <col min="17" max="17" width="12.5703125" style="35" bestFit="1" customWidth="1"/>
    <col min="18" max="18" width="19.85546875" style="35" bestFit="1" customWidth="1"/>
    <col min="19" max="19" width="4" style="35" customWidth="1"/>
    <col min="20" max="20" width="14.28515625" style="4" customWidth="1"/>
    <col min="21" max="21" width="19.85546875" style="4" bestFit="1" customWidth="1"/>
    <col min="22" max="22" width="1.28515625" style="11" customWidth="1"/>
    <col min="23" max="23" width="14.28515625" style="4" customWidth="1"/>
    <col min="24" max="24" width="15.7109375" style="4" customWidth="1"/>
    <col min="25" max="25" width="1.28515625" style="11" customWidth="1"/>
    <col min="26" max="26" width="14.28515625" style="4" customWidth="1"/>
    <col min="27" max="27" width="15.7109375" style="4" customWidth="1"/>
    <col min="28" max="28" width="8.85546875" customWidth="1"/>
  </cols>
  <sheetData>
    <row r="1" spans="1:30" s="1" customFormat="1" ht="15.75" x14ac:dyDescent="0.2">
      <c r="A1" s="66" t="s">
        <v>25</v>
      </c>
      <c r="B1" s="66"/>
      <c r="C1" s="66"/>
      <c r="D1" s="66"/>
      <c r="E1" s="66"/>
      <c r="F1" s="66"/>
      <c r="G1" s="12"/>
      <c r="H1" s="13"/>
      <c r="I1" s="13"/>
      <c r="J1" s="12"/>
      <c r="K1" s="13"/>
      <c r="L1" s="13"/>
      <c r="M1" s="13"/>
      <c r="N1" s="36"/>
      <c r="O1" s="36"/>
      <c r="P1" s="36"/>
      <c r="Q1" s="36"/>
      <c r="R1" s="36"/>
      <c r="S1" s="36"/>
      <c r="T1" s="13"/>
      <c r="U1" s="13"/>
      <c r="V1" s="12"/>
      <c r="W1" s="13"/>
      <c r="X1" s="13"/>
      <c r="Y1" s="12"/>
      <c r="Z1" s="13"/>
      <c r="AA1" s="13"/>
      <c r="AB1" s="2"/>
      <c r="AC1" s="2"/>
      <c r="AD1" s="2"/>
    </row>
    <row r="2" spans="1:30" s="1" customFormat="1" ht="15" x14ac:dyDescent="0.2">
      <c r="A2" s="14"/>
      <c r="B2" s="3"/>
      <c r="D2" s="14"/>
      <c r="E2" s="15"/>
      <c r="F2" s="15"/>
      <c r="G2" s="16"/>
      <c r="H2" s="13"/>
      <c r="I2" s="13"/>
      <c r="J2" s="16"/>
      <c r="K2" s="13"/>
      <c r="L2" s="13"/>
      <c r="M2" s="13"/>
      <c r="N2" s="35"/>
      <c r="O2" s="35"/>
      <c r="P2" s="35"/>
      <c r="Q2" s="35"/>
      <c r="R2" s="35"/>
      <c r="S2" s="35"/>
      <c r="T2" s="13"/>
      <c r="U2" s="13"/>
      <c r="V2" s="16"/>
      <c r="W2" s="13"/>
      <c r="X2" s="13"/>
      <c r="Y2" s="16"/>
      <c r="Z2" s="13"/>
      <c r="AA2" s="13"/>
      <c r="AB2" s="2"/>
      <c r="AC2" s="2"/>
      <c r="AD2" s="2"/>
    </row>
    <row r="3" spans="1:30" s="25" customFormat="1" ht="15.75" x14ac:dyDescent="0.2">
      <c r="A3" s="34" t="s">
        <v>35</v>
      </c>
      <c r="B3" s="24"/>
      <c r="D3" s="23"/>
      <c r="E3" s="26"/>
      <c r="F3" s="26"/>
      <c r="G3" s="27"/>
      <c r="H3" s="28"/>
      <c r="I3" s="28"/>
      <c r="J3" s="27"/>
      <c r="K3" s="28"/>
      <c r="N3" s="37"/>
      <c r="O3" s="37"/>
      <c r="P3" s="37"/>
      <c r="Q3" s="37"/>
      <c r="R3" s="37"/>
      <c r="S3" s="37"/>
      <c r="T3" s="28"/>
      <c r="U3" s="28"/>
      <c r="V3" s="27"/>
      <c r="W3" s="28"/>
      <c r="X3" s="28"/>
      <c r="Y3" s="27"/>
      <c r="Z3" s="28"/>
      <c r="AA3" s="28"/>
      <c r="AB3" s="29"/>
      <c r="AC3" s="29"/>
      <c r="AD3" s="29"/>
    </row>
    <row r="4" spans="1:30" s="25" customFormat="1" ht="15" x14ac:dyDescent="0.2">
      <c r="A4" s="23" t="s">
        <v>9</v>
      </c>
      <c r="B4" s="24"/>
      <c r="D4" s="23"/>
      <c r="E4" s="26"/>
      <c r="F4" s="26"/>
      <c r="G4" s="27"/>
      <c r="H4" s="28"/>
      <c r="I4" s="28"/>
      <c r="J4" s="27"/>
      <c r="K4" s="28"/>
      <c r="L4" s="28"/>
      <c r="M4" s="28"/>
      <c r="N4" s="37"/>
      <c r="O4" s="37"/>
      <c r="P4" s="37"/>
      <c r="Q4" s="37"/>
      <c r="R4" s="37"/>
      <c r="S4" s="37"/>
      <c r="T4" s="28"/>
      <c r="U4" s="28"/>
      <c r="V4" s="27"/>
      <c r="W4" s="28"/>
      <c r="X4" s="28"/>
      <c r="Y4" s="27"/>
      <c r="Z4" s="28"/>
      <c r="AA4" s="28"/>
      <c r="AB4" s="29"/>
      <c r="AC4" s="29"/>
      <c r="AD4" s="29"/>
    </row>
    <row r="5" spans="1:30" s="25" customFormat="1" ht="15" x14ac:dyDescent="0.2">
      <c r="A5" s="23" t="s">
        <v>34</v>
      </c>
      <c r="B5" s="24"/>
      <c r="D5" s="23"/>
      <c r="E5" s="26"/>
      <c r="F5" s="26"/>
      <c r="G5" s="27"/>
      <c r="H5" s="28"/>
      <c r="I5" s="28"/>
      <c r="J5" s="27"/>
      <c r="K5" s="28"/>
      <c r="L5" s="28"/>
      <c r="M5" s="28"/>
      <c r="N5" s="37"/>
      <c r="O5" s="37"/>
      <c r="P5" s="37"/>
      <c r="Q5" s="37"/>
      <c r="R5" s="37"/>
      <c r="S5" s="37"/>
      <c r="T5" s="28"/>
      <c r="U5" s="28"/>
      <c r="V5" s="27"/>
      <c r="W5" s="28"/>
      <c r="X5" s="28"/>
      <c r="Y5" s="27"/>
      <c r="Z5" s="28"/>
      <c r="AA5" s="28"/>
      <c r="AB5" s="29"/>
      <c r="AC5" s="29"/>
      <c r="AD5" s="29"/>
    </row>
    <row r="6" spans="1:30" s="25" customFormat="1" ht="15" x14ac:dyDescent="0.2">
      <c r="A6" s="30" t="s">
        <v>10</v>
      </c>
      <c r="B6" s="24"/>
      <c r="C6" s="31"/>
      <c r="D6" s="31"/>
      <c r="E6" s="26"/>
      <c r="F6" s="26"/>
      <c r="G6" s="27"/>
      <c r="H6" s="61">
        <v>1</v>
      </c>
      <c r="I6" s="61"/>
      <c r="J6" s="27"/>
      <c r="K6" s="61">
        <v>2</v>
      </c>
      <c r="L6" s="61"/>
      <c r="M6" s="61">
        <v>3</v>
      </c>
      <c r="N6" s="61"/>
      <c r="O6" s="61">
        <v>4</v>
      </c>
      <c r="P6" s="61"/>
      <c r="Q6" s="61">
        <v>5</v>
      </c>
      <c r="R6" s="61"/>
      <c r="S6" s="59"/>
      <c r="T6" s="61"/>
      <c r="U6" s="61"/>
      <c r="V6" s="27"/>
      <c r="W6" s="29"/>
      <c r="X6" s="29"/>
      <c r="Y6" s="29"/>
    </row>
    <row r="7" spans="1:30" s="25" customFormat="1" ht="30" customHeight="1" x14ac:dyDescent="0.2">
      <c r="B7" s="24"/>
      <c r="E7" s="69" t="s">
        <v>6</v>
      </c>
      <c r="F7" s="70"/>
      <c r="G7" s="9"/>
      <c r="H7" s="64" t="s">
        <v>33</v>
      </c>
      <c r="I7" s="65"/>
      <c r="J7" s="9"/>
      <c r="K7" s="64" t="s">
        <v>23</v>
      </c>
      <c r="L7" s="65"/>
      <c r="M7" s="64" t="s">
        <v>22</v>
      </c>
      <c r="N7" s="65"/>
      <c r="O7" s="64" t="s">
        <v>36</v>
      </c>
      <c r="P7" s="65"/>
      <c r="Q7" s="64" t="s">
        <v>24</v>
      </c>
      <c r="R7" s="65"/>
      <c r="S7" s="73"/>
      <c r="T7" s="64" t="s">
        <v>7</v>
      </c>
      <c r="U7" s="65"/>
      <c r="V7" s="9"/>
    </row>
    <row r="8" spans="1:30" s="5" customFormat="1" ht="22.5" customHeight="1" x14ac:dyDescent="0.2">
      <c r="A8" s="71" t="s">
        <v>5</v>
      </c>
      <c r="B8" s="68" t="s">
        <v>29</v>
      </c>
      <c r="C8" s="68" t="s">
        <v>27</v>
      </c>
      <c r="D8" s="68" t="s">
        <v>28</v>
      </c>
      <c r="E8" s="67" t="s">
        <v>31</v>
      </c>
      <c r="F8" s="67" t="s">
        <v>30</v>
      </c>
      <c r="G8" s="17"/>
      <c r="H8" s="60" t="s">
        <v>32</v>
      </c>
      <c r="I8" s="60" t="s">
        <v>30</v>
      </c>
      <c r="J8" s="17"/>
      <c r="K8" s="60" t="s">
        <v>32</v>
      </c>
      <c r="L8" s="60" t="s">
        <v>30</v>
      </c>
      <c r="M8" s="60" t="s">
        <v>32</v>
      </c>
      <c r="N8" s="60" t="s">
        <v>30</v>
      </c>
      <c r="O8" s="60" t="s">
        <v>32</v>
      </c>
      <c r="P8" s="60" t="s">
        <v>30</v>
      </c>
      <c r="Q8" s="60" t="s">
        <v>32</v>
      </c>
      <c r="R8" s="60" t="s">
        <v>30</v>
      </c>
      <c r="S8" s="58"/>
      <c r="T8" s="60" t="s">
        <v>32</v>
      </c>
      <c r="U8" s="60" t="s">
        <v>30</v>
      </c>
      <c r="V8" s="17"/>
    </row>
    <row r="9" spans="1:30" s="5" customFormat="1" ht="14.25" x14ac:dyDescent="0.2">
      <c r="A9" s="72"/>
      <c r="B9" s="68"/>
      <c r="C9" s="68"/>
      <c r="D9" s="68"/>
      <c r="E9" s="67"/>
      <c r="F9" s="67"/>
      <c r="G9" s="17"/>
      <c r="H9" s="60"/>
      <c r="I9" s="60"/>
      <c r="J9" s="17"/>
      <c r="K9" s="60"/>
      <c r="L9" s="60"/>
      <c r="M9" s="60"/>
      <c r="N9" s="60"/>
      <c r="O9" s="60"/>
      <c r="P9" s="60"/>
      <c r="Q9" s="60"/>
      <c r="R9" s="60"/>
      <c r="S9" s="58"/>
      <c r="T9" s="60"/>
      <c r="U9" s="60"/>
      <c r="V9" s="17"/>
    </row>
    <row r="10" spans="1:30" s="32" customFormat="1" ht="21" customHeight="1" x14ac:dyDescent="0.2">
      <c r="A10" s="62" t="s">
        <v>1</v>
      </c>
      <c r="B10" s="63"/>
      <c r="C10" s="18"/>
      <c r="D10" s="18"/>
      <c r="E10" s="19"/>
      <c r="F10" s="20"/>
      <c r="G10" s="8"/>
      <c r="H10" s="21"/>
      <c r="I10" s="22"/>
      <c r="J10" s="8"/>
      <c r="K10" s="21"/>
      <c r="L10" s="22"/>
      <c r="M10" s="21"/>
      <c r="N10" s="22"/>
      <c r="O10" s="21"/>
      <c r="P10" s="22"/>
      <c r="Q10" s="21"/>
      <c r="R10" s="22"/>
      <c r="S10" s="74"/>
      <c r="T10" s="21"/>
      <c r="U10" s="22"/>
      <c r="V10" s="8"/>
    </row>
    <row r="11" spans="1:30" s="43" customFormat="1" ht="17.100000000000001" customHeight="1" x14ac:dyDescent="0.2">
      <c r="A11" s="39">
        <v>1</v>
      </c>
      <c r="B11" s="7" t="s">
        <v>4</v>
      </c>
      <c r="C11" s="38" t="s">
        <v>0</v>
      </c>
      <c r="D11" s="38">
        <v>1</v>
      </c>
      <c r="E11" s="55">
        <v>10000</v>
      </c>
      <c r="F11" s="40">
        <f>E11*$D11</f>
        <v>10000</v>
      </c>
      <c r="G11" s="41"/>
      <c r="H11" s="42">
        <v>9500</v>
      </c>
      <c r="I11" s="42">
        <f t="shared" ref="I11" si="0">H11*$D11</f>
        <v>9500</v>
      </c>
      <c r="J11" s="41"/>
      <c r="K11" s="42">
        <v>10000</v>
      </c>
      <c r="L11" s="42">
        <f t="shared" ref="L11:L22" si="1">K11*$D11</f>
        <v>10000</v>
      </c>
      <c r="M11" s="42">
        <v>17000</v>
      </c>
      <c r="N11" s="42">
        <f t="shared" ref="N11:N22" si="2">M11*$D11</f>
        <v>17000</v>
      </c>
      <c r="O11" s="42">
        <v>13332</v>
      </c>
      <c r="P11" s="42">
        <f t="shared" ref="P11:P22" si="3">O11*$D11</f>
        <v>13332</v>
      </c>
      <c r="Q11" s="42">
        <v>20000</v>
      </c>
      <c r="R11" s="42">
        <f t="shared" ref="R11:R22" si="4">Q11*$D11</f>
        <v>20000</v>
      </c>
      <c r="S11" s="42"/>
      <c r="T11" s="42">
        <f>(H11+K11+M11+Q11+O11)/5</f>
        <v>13966.4</v>
      </c>
      <c r="U11" s="42">
        <f t="shared" ref="U11:U22" si="5">T11*$D11</f>
        <v>13966.4</v>
      </c>
      <c r="V11" s="41"/>
    </row>
    <row r="12" spans="1:30" s="43" customFormat="1" ht="14.25" x14ac:dyDescent="0.2">
      <c r="A12" s="39">
        <v>2</v>
      </c>
      <c r="B12" s="7" t="s">
        <v>11</v>
      </c>
      <c r="C12" s="38" t="s">
        <v>0</v>
      </c>
      <c r="D12" s="38">
        <v>1</v>
      </c>
      <c r="E12" s="55">
        <v>5000</v>
      </c>
      <c r="F12" s="40">
        <f>E12*$D12</f>
        <v>5000</v>
      </c>
      <c r="G12" s="41"/>
      <c r="H12" s="42">
        <v>3800</v>
      </c>
      <c r="I12" s="42">
        <f t="shared" ref="I12:I22" si="6">H12*$D12</f>
        <v>3800</v>
      </c>
      <c r="J12" s="41"/>
      <c r="K12" s="42">
        <v>10000</v>
      </c>
      <c r="L12" s="42">
        <f t="shared" si="1"/>
        <v>10000</v>
      </c>
      <c r="M12" s="42">
        <v>800</v>
      </c>
      <c r="N12" s="42">
        <f t="shared" si="2"/>
        <v>800</v>
      </c>
      <c r="O12" s="42">
        <v>5779</v>
      </c>
      <c r="P12" s="42">
        <f t="shared" si="3"/>
        <v>5779</v>
      </c>
      <c r="Q12" s="42">
        <v>5000</v>
      </c>
      <c r="R12" s="42">
        <f t="shared" si="4"/>
        <v>5000</v>
      </c>
      <c r="S12" s="42"/>
      <c r="T12" s="42">
        <f t="shared" ref="T12:T22" si="7">(H12+K12+M12+Q12+O12)/5</f>
        <v>5075.8</v>
      </c>
      <c r="U12" s="42">
        <f t="shared" si="5"/>
        <v>5075.8</v>
      </c>
      <c r="V12" s="41"/>
    </row>
    <row r="13" spans="1:30" s="43" customFormat="1" ht="28.5" x14ac:dyDescent="0.2">
      <c r="A13" s="39">
        <v>3</v>
      </c>
      <c r="B13" s="7" t="s">
        <v>8</v>
      </c>
      <c r="C13" s="38" t="s">
        <v>0</v>
      </c>
      <c r="D13" s="38">
        <v>1</v>
      </c>
      <c r="E13" s="55">
        <v>5000</v>
      </c>
      <c r="F13" s="40">
        <f t="shared" ref="F13:F22" si="8">E13*$D13</f>
        <v>5000</v>
      </c>
      <c r="G13" s="41"/>
      <c r="H13" s="42">
        <v>6200</v>
      </c>
      <c r="I13" s="42">
        <f t="shared" si="6"/>
        <v>6200</v>
      </c>
      <c r="J13" s="41"/>
      <c r="K13" s="42">
        <v>5000</v>
      </c>
      <c r="L13" s="42">
        <f t="shared" si="1"/>
        <v>5000</v>
      </c>
      <c r="M13" s="42">
        <v>1000</v>
      </c>
      <c r="N13" s="42">
        <f t="shared" si="2"/>
        <v>1000</v>
      </c>
      <c r="O13" s="42">
        <v>3203</v>
      </c>
      <c r="P13" s="42">
        <f t="shared" si="3"/>
        <v>3203</v>
      </c>
      <c r="Q13" s="42">
        <v>5000</v>
      </c>
      <c r="R13" s="42">
        <f t="shared" si="4"/>
        <v>5000</v>
      </c>
      <c r="S13" s="42"/>
      <c r="T13" s="42">
        <f t="shared" si="7"/>
        <v>4080.6</v>
      </c>
      <c r="U13" s="42">
        <f t="shared" si="5"/>
        <v>4080.6</v>
      </c>
      <c r="V13" s="41"/>
    </row>
    <row r="14" spans="1:30" s="43" customFormat="1" ht="17.100000000000001" customHeight="1" x14ac:dyDescent="0.2">
      <c r="A14" s="39">
        <v>4</v>
      </c>
      <c r="B14" s="7" t="s">
        <v>16</v>
      </c>
      <c r="C14" s="38" t="s">
        <v>0</v>
      </c>
      <c r="D14" s="38">
        <v>1</v>
      </c>
      <c r="E14" s="55">
        <v>50000</v>
      </c>
      <c r="F14" s="40">
        <f t="shared" si="8"/>
        <v>50000</v>
      </c>
      <c r="G14" s="41"/>
      <c r="H14" s="42">
        <v>38400</v>
      </c>
      <c r="I14" s="42">
        <f t="shared" si="6"/>
        <v>38400</v>
      </c>
      <c r="J14" s="41"/>
      <c r="K14" s="42">
        <v>35000</v>
      </c>
      <c r="L14" s="42">
        <f t="shared" si="1"/>
        <v>35000</v>
      </c>
      <c r="M14" s="42">
        <v>42000</v>
      </c>
      <c r="N14" s="42">
        <f t="shared" si="2"/>
        <v>42000</v>
      </c>
      <c r="O14" s="42">
        <v>50135</v>
      </c>
      <c r="P14" s="42">
        <f t="shared" si="3"/>
        <v>50135</v>
      </c>
      <c r="Q14" s="42">
        <v>41000</v>
      </c>
      <c r="R14" s="42">
        <f t="shared" si="4"/>
        <v>41000</v>
      </c>
      <c r="S14" s="42"/>
      <c r="T14" s="42">
        <f t="shared" si="7"/>
        <v>41307</v>
      </c>
      <c r="U14" s="42">
        <f t="shared" si="5"/>
        <v>41307</v>
      </c>
      <c r="V14" s="41"/>
    </row>
    <row r="15" spans="1:30" s="43" customFormat="1" ht="17.100000000000001" customHeight="1" x14ac:dyDescent="0.2">
      <c r="A15" s="39">
        <v>5</v>
      </c>
      <c r="B15" s="7" t="s">
        <v>12</v>
      </c>
      <c r="C15" s="38" t="s">
        <v>0</v>
      </c>
      <c r="D15" s="54">
        <v>1</v>
      </c>
      <c r="E15" s="56">
        <v>5000</v>
      </c>
      <c r="F15" s="40">
        <f t="shared" si="8"/>
        <v>5000</v>
      </c>
      <c r="G15" s="41"/>
      <c r="H15" s="42">
        <v>2500</v>
      </c>
      <c r="I15" s="42">
        <f t="shared" si="6"/>
        <v>2500</v>
      </c>
      <c r="J15" s="41"/>
      <c r="K15" s="42">
        <v>10000</v>
      </c>
      <c r="L15" s="42">
        <f t="shared" si="1"/>
        <v>10000</v>
      </c>
      <c r="M15" s="42">
        <v>2500</v>
      </c>
      <c r="N15" s="42">
        <f t="shared" si="2"/>
        <v>2500</v>
      </c>
      <c r="O15" s="42">
        <v>8369</v>
      </c>
      <c r="P15" s="42">
        <f t="shared" si="3"/>
        <v>8369</v>
      </c>
      <c r="Q15" s="42">
        <v>2200</v>
      </c>
      <c r="R15" s="42">
        <f t="shared" si="4"/>
        <v>2200</v>
      </c>
      <c r="S15" s="42"/>
      <c r="T15" s="42">
        <f t="shared" si="7"/>
        <v>5113.8</v>
      </c>
      <c r="U15" s="42">
        <f t="shared" si="5"/>
        <v>5113.8</v>
      </c>
      <c r="V15" s="41"/>
    </row>
    <row r="16" spans="1:30" s="48" customFormat="1" ht="17.100000000000001" customHeight="1" x14ac:dyDescent="0.2">
      <c r="A16" s="44">
        <v>7</v>
      </c>
      <c r="B16" s="7" t="s">
        <v>17</v>
      </c>
      <c r="C16" s="38" t="s">
        <v>13</v>
      </c>
      <c r="D16" s="38">
        <v>407</v>
      </c>
      <c r="E16" s="55">
        <v>65</v>
      </c>
      <c r="F16" s="45">
        <f t="shared" si="8"/>
        <v>26455</v>
      </c>
      <c r="G16" s="46"/>
      <c r="H16" s="47">
        <v>45</v>
      </c>
      <c r="I16" s="47">
        <f t="shared" si="6"/>
        <v>18315</v>
      </c>
      <c r="J16" s="46"/>
      <c r="K16" s="47">
        <v>50</v>
      </c>
      <c r="L16" s="47">
        <f t="shared" si="1"/>
        <v>20350</v>
      </c>
      <c r="M16" s="47">
        <v>80</v>
      </c>
      <c r="N16" s="47">
        <f t="shared" si="2"/>
        <v>32560</v>
      </c>
      <c r="O16" s="47">
        <v>120.98</v>
      </c>
      <c r="P16" s="47">
        <f t="shared" si="3"/>
        <v>49238.86</v>
      </c>
      <c r="Q16" s="47">
        <v>150</v>
      </c>
      <c r="R16" s="47">
        <f t="shared" si="4"/>
        <v>61050</v>
      </c>
      <c r="S16" s="47"/>
      <c r="T16" s="42">
        <f t="shared" si="7"/>
        <v>89.195999999999998</v>
      </c>
      <c r="U16" s="47">
        <f t="shared" si="5"/>
        <v>36302.771999999997</v>
      </c>
      <c r="V16" s="46"/>
    </row>
    <row r="17" spans="1:22" s="48" customFormat="1" ht="17.100000000000001" customHeight="1" x14ac:dyDescent="0.2">
      <c r="A17" s="44">
        <v>8</v>
      </c>
      <c r="B17" s="7" t="s">
        <v>18</v>
      </c>
      <c r="C17" s="38" t="s">
        <v>13</v>
      </c>
      <c r="D17" s="38">
        <v>211</v>
      </c>
      <c r="E17" s="55">
        <v>210</v>
      </c>
      <c r="F17" s="45">
        <f t="shared" si="8"/>
        <v>44310</v>
      </c>
      <c r="G17" s="46"/>
      <c r="H17" s="47">
        <v>218</v>
      </c>
      <c r="I17" s="47">
        <f t="shared" si="6"/>
        <v>45998</v>
      </c>
      <c r="J17" s="46"/>
      <c r="K17" s="47">
        <v>177</v>
      </c>
      <c r="L17" s="47">
        <f t="shared" si="1"/>
        <v>37347</v>
      </c>
      <c r="M17" s="47">
        <v>295</v>
      </c>
      <c r="N17" s="47">
        <f t="shared" si="2"/>
        <v>62245</v>
      </c>
      <c r="O17" s="47">
        <v>182.93</v>
      </c>
      <c r="P17" s="47">
        <f t="shared" si="3"/>
        <v>38598.230000000003</v>
      </c>
      <c r="Q17" s="47">
        <v>275</v>
      </c>
      <c r="R17" s="47">
        <f t="shared" si="4"/>
        <v>58025</v>
      </c>
      <c r="S17" s="47"/>
      <c r="T17" s="42">
        <f t="shared" si="7"/>
        <v>229.58600000000001</v>
      </c>
      <c r="U17" s="47">
        <f t="shared" si="5"/>
        <v>48442.646000000001</v>
      </c>
      <c r="V17" s="46"/>
    </row>
    <row r="18" spans="1:22" s="48" customFormat="1" ht="17.100000000000001" customHeight="1" x14ac:dyDescent="0.2">
      <c r="A18" s="44">
        <v>9</v>
      </c>
      <c r="B18" s="7" t="s">
        <v>19</v>
      </c>
      <c r="C18" s="38" t="s">
        <v>3</v>
      </c>
      <c r="D18" s="38">
        <v>64</v>
      </c>
      <c r="E18" s="55">
        <v>55</v>
      </c>
      <c r="F18" s="45">
        <f t="shared" si="8"/>
        <v>3520</v>
      </c>
      <c r="G18" s="46"/>
      <c r="H18" s="47">
        <v>71</v>
      </c>
      <c r="I18" s="47">
        <f t="shared" si="6"/>
        <v>4544</v>
      </c>
      <c r="J18" s="46"/>
      <c r="K18" s="47">
        <v>100</v>
      </c>
      <c r="L18" s="47">
        <f t="shared" si="1"/>
        <v>6400</v>
      </c>
      <c r="M18" s="47">
        <v>25</v>
      </c>
      <c r="N18" s="47">
        <f t="shared" si="2"/>
        <v>1600</v>
      </c>
      <c r="O18" s="47">
        <v>128.5</v>
      </c>
      <c r="P18" s="47">
        <f t="shared" si="3"/>
        <v>8224</v>
      </c>
      <c r="Q18" s="47">
        <v>75</v>
      </c>
      <c r="R18" s="47">
        <f t="shared" si="4"/>
        <v>4800</v>
      </c>
      <c r="S18" s="47"/>
      <c r="T18" s="42">
        <f t="shared" si="7"/>
        <v>79.900000000000006</v>
      </c>
      <c r="U18" s="47">
        <f t="shared" si="5"/>
        <v>5113.6000000000004</v>
      </c>
      <c r="V18" s="46"/>
    </row>
    <row r="19" spans="1:22" s="48" customFormat="1" ht="17.100000000000001" customHeight="1" x14ac:dyDescent="0.2">
      <c r="A19" s="44">
        <v>10</v>
      </c>
      <c r="B19" s="7" t="s">
        <v>20</v>
      </c>
      <c r="C19" s="38" t="s">
        <v>0</v>
      </c>
      <c r="D19" s="54">
        <v>1</v>
      </c>
      <c r="E19" s="56">
        <v>7500</v>
      </c>
      <c r="F19" s="45">
        <f t="shared" si="8"/>
        <v>7500</v>
      </c>
      <c r="G19" s="46"/>
      <c r="H19" s="47">
        <v>4100</v>
      </c>
      <c r="I19" s="47">
        <f t="shared" si="6"/>
        <v>4100</v>
      </c>
      <c r="J19" s="46"/>
      <c r="K19" s="47">
        <v>12000</v>
      </c>
      <c r="L19" s="47">
        <f t="shared" si="1"/>
        <v>12000</v>
      </c>
      <c r="M19" s="47">
        <v>3500</v>
      </c>
      <c r="N19" s="47">
        <f t="shared" si="2"/>
        <v>3500</v>
      </c>
      <c r="O19" s="47">
        <v>6186</v>
      </c>
      <c r="P19" s="47">
        <f t="shared" si="3"/>
        <v>6186</v>
      </c>
      <c r="Q19" s="47">
        <v>5000</v>
      </c>
      <c r="R19" s="47">
        <f t="shared" si="4"/>
        <v>5000</v>
      </c>
      <c r="S19" s="47"/>
      <c r="T19" s="42">
        <f t="shared" si="7"/>
        <v>6157.2</v>
      </c>
      <c r="U19" s="47">
        <f t="shared" si="5"/>
        <v>6157.2</v>
      </c>
      <c r="V19" s="46"/>
    </row>
    <row r="20" spans="1:22" s="48" customFormat="1" ht="17.100000000000001" customHeight="1" x14ac:dyDescent="0.2">
      <c r="A20" s="44">
        <v>11</v>
      </c>
      <c r="B20" s="7" t="s">
        <v>26</v>
      </c>
      <c r="C20" s="38" t="s">
        <v>2</v>
      </c>
      <c r="D20" s="38">
        <v>3</v>
      </c>
      <c r="E20" s="55">
        <v>500</v>
      </c>
      <c r="F20" s="45">
        <f t="shared" si="8"/>
        <v>1500</v>
      </c>
      <c r="G20" s="46"/>
      <c r="H20" s="47">
        <v>750</v>
      </c>
      <c r="I20" s="47">
        <f t="shared" si="6"/>
        <v>2250</v>
      </c>
      <c r="J20" s="46"/>
      <c r="K20" s="47">
        <v>500</v>
      </c>
      <c r="L20" s="47">
        <f t="shared" si="1"/>
        <v>1500</v>
      </c>
      <c r="M20" s="47">
        <v>350</v>
      </c>
      <c r="N20" s="47">
        <f t="shared" si="2"/>
        <v>1050</v>
      </c>
      <c r="O20" s="47">
        <v>578</v>
      </c>
      <c r="P20" s="47">
        <f t="shared" si="3"/>
        <v>1734</v>
      </c>
      <c r="Q20" s="47">
        <v>350</v>
      </c>
      <c r="R20" s="47">
        <f t="shared" si="4"/>
        <v>1050</v>
      </c>
      <c r="S20" s="47"/>
      <c r="T20" s="42">
        <f t="shared" si="7"/>
        <v>505.6</v>
      </c>
      <c r="U20" s="47">
        <f t="shared" si="5"/>
        <v>1516.8000000000002</v>
      </c>
      <c r="V20" s="46"/>
    </row>
    <row r="21" spans="1:22" s="48" customFormat="1" ht="17.100000000000001" customHeight="1" x14ac:dyDescent="0.2">
      <c r="A21" s="44">
        <v>12</v>
      </c>
      <c r="B21" s="7" t="s">
        <v>21</v>
      </c>
      <c r="C21" s="38" t="s">
        <v>0</v>
      </c>
      <c r="D21" s="38">
        <v>1</v>
      </c>
      <c r="E21" s="55">
        <v>12000</v>
      </c>
      <c r="F21" s="45">
        <f t="shared" si="8"/>
        <v>12000</v>
      </c>
      <c r="G21" s="46"/>
      <c r="H21" s="47">
        <v>4200</v>
      </c>
      <c r="I21" s="47">
        <f t="shared" si="6"/>
        <v>4200</v>
      </c>
      <c r="J21" s="46"/>
      <c r="K21" s="47">
        <v>12000</v>
      </c>
      <c r="L21" s="47">
        <f t="shared" si="1"/>
        <v>12000</v>
      </c>
      <c r="M21" s="47">
        <v>6450</v>
      </c>
      <c r="N21" s="47">
        <f t="shared" si="2"/>
        <v>6450</v>
      </c>
      <c r="O21" s="47">
        <v>6006</v>
      </c>
      <c r="P21" s="47">
        <f t="shared" si="3"/>
        <v>6006</v>
      </c>
      <c r="Q21" s="47">
        <v>6450</v>
      </c>
      <c r="R21" s="47">
        <f t="shared" si="4"/>
        <v>6450</v>
      </c>
      <c r="S21" s="47"/>
      <c r="T21" s="42">
        <f t="shared" si="7"/>
        <v>7021.2</v>
      </c>
      <c r="U21" s="47">
        <f t="shared" si="5"/>
        <v>7021.2</v>
      </c>
      <c r="V21" s="46"/>
    </row>
    <row r="22" spans="1:22" s="43" customFormat="1" ht="17.100000000000001" customHeight="1" x14ac:dyDescent="0.2">
      <c r="A22" s="39">
        <v>13</v>
      </c>
      <c r="B22" s="7" t="s">
        <v>14</v>
      </c>
      <c r="C22" s="38" t="s">
        <v>2</v>
      </c>
      <c r="D22" s="38">
        <v>21</v>
      </c>
      <c r="E22" s="55">
        <v>200</v>
      </c>
      <c r="F22" s="40">
        <f t="shared" si="8"/>
        <v>4200</v>
      </c>
      <c r="G22" s="41"/>
      <c r="H22" s="42">
        <v>130</v>
      </c>
      <c r="I22" s="42">
        <f t="shared" si="6"/>
        <v>2730</v>
      </c>
      <c r="J22" s="41"/>
      <c r="K22" s="42">
        <v>200</v>
      </c>
      <c r="L22" s="42">
        <f t="shared" si="1"/>
        <v>4200</v>
      </c>
      <c r="M22" s="42">
        <v>115</v>
      </c>
      <c r="N22" s="42">
        <f t="shared" si="2"/>
        <v>2415</v>
      </c>
      <c r="O22" s="42">
        <v>231</v>
      </c>
      <c r="P22" s="42">
        <f t="shared" si="3"/>
        <v>4851</v>
      </c>
      <c r="Q22" s="42">
        <v>365</v>
      </c>
      <c r="R22" s="42">
        <f t="shared" si="4"/>
        <v>7665</v>
      </c>
      <c r="S22" s="42"/>
      <c r="T22" s="42">
        <f t="shared" si="7"/>
        <v>208.2</v>
      </c>
      <c r="U22" s="42">
        <f t="shared" si="5"/>
        <v>4372.2</v>
      </c>
      <c r="V22" s="41"/>
    </row>
    <row r="23" spans="1:22" s="50" customFormat="1" ht="17.100000000000001" customHeight="1" x14ac:dyDescent="0.2">
      <c r="E23" s="57" t="s">
        <v>15</v>
      </c>
      <c r="F23" s="51">
        <f>SUM(F11:F22)</f>
        <v>174485</v>
      </c>
      <c r="G23" s="51"/>
      <c r="I23" s="52">
        <f>SUM(I11:I22)</f>
        <v>142537</v>
      </c>
      <c r="J23" s="52">
        <f>SUM(J15:J22)</f>
        <v>0</v>
      </c>
      <c r="K23" s="52"/>
      <c r="L23" s="53">
        <f>SUM(L11:L22)</f>
        <v>163797</v>
      </c>
      <c r="M23" s="52"/>
      <c r="N23" s="53">
        <f>SUM(N11:N22)</f>
        <v>173120</v>
      </c>
      <c r="O23" s="52"/>
      <c r="P23" s="53">
        <f>SUM(P11:P22)</f>
        <v>195656.09</v>
      </c>
      <c r="Q23" s="52"/>
      <c r="R23" s="53">
        <f>SUM(R11:R22)</f>
        <v>217240</v>
      </c>
      <c r="S23" s="75"/>
      <c r="U23" s="52">
        <f>SUM(U11:U22)</f>
        <v>178470.01800000004</v>
      </c>
      <c r="V23" s="51"/>
    </row>
    <row r="24" spans="1:22" s="33" customFormat="1" ht="17.100000000000001" customHeight="1" x14ac:dyDescent="0.2">
      <c r="E24" s="10"/>
      <c r="F24" s="8"/>
      <c r="G24" s="8"/>
      <c r="I24" s="17"/>
      <c r="J24" s="17"/>
      <c r="K24" s="17"/>
      <c r="L24" s="49"/>
      <c r="M24" s="17"/>
      <c r="N24" s="49"/>
      <c r="O24" s="17"/>
      <c r="P24" s="49"/>
      <c r="Q24" s="17"/>
      <c r="R24" s="49"/>
      <c r="S24" s="76"/>
      <c r="U24" s="17"/>
      <c r="V24" s="8"/>
    </row>
  </sheetData>
  <mergeCells count="33">
    <mergeCell ref="H6:I6"/>
    <mergeCell ref="K8:K9"/>
    <mergeCell ref="K7:L7"/>
    <mergeCell ref="A1:F1"/>
    <mergeCell ref="H7:I7"/>
    <mergeCell ref="O7:P7"/>
    <mergeCell ref="H8:H9"/>
    <mergeCell ref="I8:I9"/>
    <mergeCell ref="O8:O9"/>
    <mergeCell ref="P8:P9"/>
    <mergeCell ref="E8:E9"/>
    <mergeCell ref="F8:F9"/>
    <mergeCell ref="C8:C9"/>
    <mergeCell ref="B8:B9"/>
    <mergeCell ref="E7:F7"/>
    <mergeCell ref="D8:D9"/>
    <mergeCell ref="A8:A9"/>
    <mergeCell ref="L8:L9"/>
    <mergeCell ref="K6:L6"/>
    <mergeCell ref="A10:B10"/>
    <mergeCell ref="T6:U6"/>
    <mergeCell ref="T7:U7"/>
    <mergeCell ref="T8:T9"/>
    <mergeCell ref="U8:U9"/>
    <mergeCell ref="M6:N6"/>
    <mergeCell ref="M7:N7"/>
    <mergeCell ref="M8:M9"/>
    <mergeCell ref="N8:N9"/>
    <mergeCell ref="Q6:R6"/>
    <mergeCell ref="Q7:R7"/>
    <mergeCell ref="Q8:Q9"/>
    <mergeCell ref="R8:R9"/>
    <mergeCell ref="O6:P6"/>
  </mergeCells>
  <printOptions horizontalCentered="1"/>
  <pageMargins left="0.5" right="0.25" top="0.5" bottom="0.5" header="0.3" footer="0.3"/>
  <pageSetup paperSize="3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Results</vt:lpstr>
    </vt:vector>
  </TitlesOfParts>
  <Company>City of Union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 city</dc:creator>
  <cp:lastModifiedBy>Neil Leary</cp:lastModifiedBy>
  <cp:lastPrinted>2021-04-28T22:58:18Z</cp:lastPrinted>
  <dcterms:created xsi:type="dcterms:W3CDTF">2007-03-29T18:19:37Z</dcterms:created>
  <dcterms:modified xsi:type="dcterms:W3CDTF">2022-05-20T23:41:13Z</dcterms:modified>
</cp:coreProperties>
</file>